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826" firstSheet="0" activeTab="2"/>
  </bookViews>
  <sheets>
    <sheet name="Donnees brutes" sheetId="1" state="visible" r:id="rId2"/>
    <sheet name="Tableau de contingence" sheetId="2" state="visible" r:id="rId3"/>
    <sheet name="Présentation en colonnes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<sst xmlns="http://schemas.openxmlformats.org/spreadsheetml/2006/main" count="45" uniqueCount="41">
  <si>
    <t>Score avant thérapie X</t>
  </si>
  <si>
    <t>Score après thérapie Y</t>
  </si>
  <si>
    <t>Tableau des effectifs observés (n_{i,j})</t>
  </si>
  <si>
    <t>X\Y</t>
  </si>
  <si>
    <t>Marginales X</t>
  </si>
  <si>
    <t>Marginales Y</t>
  </si>
  <si>
    <t>Effectif total</t>
  </si>
  <si>
    <t>Effectifs théoriques si indépendance T_{i,j}</t>
  </si>
  <si>
    <t>Calcul chi2</t>
  </si>
  <si>
    <t>chi2</t>
  </si>
  <si>
    <t>chimax</t>
  </si>
  <si>
    <t>Cramer</t>
  </si>
  <si>
    <t>Score avant traitement</t>
  </si>
  <si>
    <t>Score après traitement</t>
  </si>
  <si>
    <t>Effectifs </t>
  </si>
  <si>
    <t>Calcul Xbar</t>
  </si>
  <si>
    <t>Calcu Ybar</t>
  </si>
  <si>
    <t>Calcul V[X]</t>
  </si>
  <si>
    <t>Calcul Cov(X,Y)</t>
  </si>
  <si>
    <t>x_i</t>
  </si>
  <si>
    <t>y_j</t>
  </si>
  <si>
    <t>n_{i,j}</t>
  </si>
  <si>
    <t>n_{i,j}x_i</t>
  </si>
  <si>
    <t>n_{i,j}y_j</t>
  </si>
  <si>
    <t>n_{i,j}(x_i-Xbar)²</t>
  </si>
  <si>
    <t>n_{i,j}(x_i-Ybar)²</t>
  </si>
  <si>
    <t>n_{i,j}(x_i-Xbar)(y_j-Ybar)</t>
  </si>
  <si>
    <t>Xbar</t>
  </si>
  <si>
    <t>Ybar</t>
  </si>
  <si>
    <t>V[X]</t>
  </si>
  <si>
    <t>V[Y]</t>
  </si>
  <si>
    <t>Cov(X,Y)</t>
  </si>
  <si>
    <t>Cor(X,Y)</t>
  </si>
  <si>
    <t>Droite de régression Y=aX+b</t>
  </si>
  <si>
    <t>Droite de régression X=a'Y+b'</t>
  </si>
  <si>
    <t>a</t>
  </si>
  <si>
    <t>a'</t>
  </si>
  <si>
    <t>b</t>
  </si>
  <si>
    <t>b'</t>
  </si>
  <si>
    <t>Prédiction</t>
  </si>
  <si>
    <t>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</si>
</sst>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  <fill>
      <patternFill patternType="solid">
        <fgColor rgb="FF008000"/>
        <bgColor rgb="FF008080"/>
      </patternFill>
    </fill>
    <fill>
      <patternFill patternType="solid">
        <fgColor rgb="FF94BD5E"/>
        <bgColor rgb="FF7DA647"/>
      </patternFill>
    </fill>
    <fill>
      <patternFill patternType="solid">
        <fgColor rgb="FF7DA647"/>
        <bgColor rgb="FF94BD5E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C00"/>
      <rgbColor rgb="FFFF9900"/>
      <rgbColor rgb="FFFF6600"/>
      <rgbColor rgb="FF666699"/>
      <rgbColor rgb="FF7DA6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36" activeCellId="1" sqref="A22:B23 E36"/>
    </sheetView>
  </sheetViews>
  <sheetFormatPr defaultRowHeight="12.8"/>
  <cols>
    <col collapsed="false" hidden="false" max="1" min="1" style="1" width="44.9540816326531"/>
    <col collapsed="false" hidden="false" max="2" min="2" style="1" width="27.2704081632653"/>
    <col collapsed="false" hidden="false" max="1025" min="3" style="1" width="12.8265306122449"/>
  </cols>
  <sheetData>
    <row r="1" customFormat="false" ht="12.8" hidden="false" customHeight="false" outlineLevel="0" collapsed="false">
      <c r="A1" s="2" t="s">
        <v>0</v>
      </c>
      <c r="B1" s="2" t="s">
        <v>1</v>
      </c>
    </row>
    <row r="2" customFormat="false" ht="12.8" hidden="false" customHeight="false" outlineLevel="0" collapsed="false">
      <c r="A2" s="3" t="n">
        <v>20</v>
      </c>
      <c r="B2" s="3" t="n">
        <v>12</v>
      </c>
    </row>
    <row r="3" customFormat="false" ht="12.8" hidden="false" customHeight="false" outlineLevel="0" collapsed="false">
      <c r="A3" s="3" t="n">
        <v>24</v>
      </c>
      <c r="B3" s="3" t="n">
        <v>12</v>
      </c>
    </row>
    <row r="4" customFormat="false" ht="12.8" hidden="false" customHeight="false" outlineLevel="0" collapsed="false">
      <c r="A4" s="3" t="n">
        <v>38</v>
      </c>
      <c r="B4" s="3" t="n">
        <v>20</v>
      </c>
    </row>
    <row r="5" customFormat="false" ht="12.8" hidden="false" customHeight="false" outlineLevel="0" collapsed="false">
      <c r="A5" s="3" t="n">
        <v>10</v>
      </c>
      <c r="B5" s="3" t="n">
        <v>20</v>
      </c>
    </row>
    <row r="6" customFormat="false" ht="12.8" hidden="false" customHeight="false" outlineLevel="0" collapsed="false">
      <c r="A6" s="3" t="n">
        <v>16</v>
      </c>
      <c r="B6" s="3" t="n">
        <v>10</v>
      </c>
    </row>
    <row r="7" customFormat="false" ht="12.8" hidden="false" customHeight="false" outlineLevel="0" collapsed="false">
      <c r="A7" s="3" t="n">
        <v>24</v>
      </c>
      <c r="B7" s="3" t="n">
        <v>10</v>
      </c>
    </row>
    <row r="8" customFormat="false" ht="12.8" hidden="false" customHeight="false" outlineLevel="0" collapsed="false">
      <c r="A8" s="3" t="n">
        <v>22</v>
      </c>
      <c r="B8" s="3" t="n">
        <v>12</v>
      </c>
    </row>
    <row r="9" customFormat="false" ht="12.8" hidden="false" customHeight="false" outlineLevel="0" collapsed="false">
      <c r="A9" s="3" t="n">
        <v>38</v>
      </c>
      <c r="B9" s="3" t="n">
        <v>20</v>
      </c>
    </row>
    <row r="10" customFormat="false" ht="12.8" hidden="false" customHeight="false" outlineLevel="0" collapsed="false">
      <c r="A10" s="3" t="n">
        <v>20</v>
      </c>
      <c r="B10" s="3" t="n">
        <v>10</v>
      </c>
    </row>
    <row r="11" customFormat="false" ht="12.8" hidden="false" customHeight="false" outlineLevel="0" collapsed="false">
      <c r="A11" s="3" t="n">
        <v>12</v>
      </c>
      <c r="B11" s="3" t="n">
        <v>7</v>
      </c>
    </row>
    <row r="12" customFormat="false" ht="12.8" hidden="false" customHeight="false" outlineLevel="0" collapsed="false">
      <c r="A12" s="3" t="n">
        <v>10</v>
      </c>
      <c r="B12" s="3" t="n">
        <v>6</v>
      </c>
    </row>
    <row r="13" customFormat="false" ht="12.8" hidden="false" customHeight="false" outlineLevel="0" collapsed="false">
      <c r="A13" s="3" t="n">
        <v>24</v>
      </c>
      <c r="B13" s="3" t="n">
        <v>10</v>
      </c>
    </row>
    <row r="14" customFormat="false" ht="12.8" hidden="false" customHeight="false" outlineLevel="0" collapsed="false">
      <c r="A14" s="3" t="n">
        <v>38</v>
      </c>
      <c r="B14" s="3" t="n">
        <v>30</v>
      </c>
    </row>
    <row r="15" customFormat="false" ht="12.8" hidden="false" customHeight="false" outlineLevel="0" collapsed="false">
      <c r="A15" s="3" t="n">
        <v>16</v>
      </c>
      <c r="B15" s="3" t="n">
        <v>10</v>
      </c>
    </row>
    <row r="16" customFormat="false" ht="12.8" hidden="false" customHeight="false" outlineLevel="0" collapsed="false">
      <c r="A16" s="3" t="n">
        <v>20</v>
      </c>
      <c r="B16" s="3" t="n">
        <v>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37" activeCellId="1" sqref="A22:B23 A37"/>
    </sheetView>
  </sheetViews>
  <sheetFormatPr defaultRowHeight="12.8"/>
  <cols>
    <col collapsed="false" hidden="false" max="1" min="1" style="1" width="19.1683673469388"/>
    <col collapsed="false" hidden="false" max="1025" min="2" style="1" width="12.8265306122449"/>
  </cols>
  <sheetData>
    <row r="1" customFormat="false" ht="14.05" hidden="false" customHeight="false" outlineLevel="0" collapsed="false">
      <c r="A1" s="4" t="s">
        <v>2</v>
      </c>
      <c r="B1" s="4"/>
      <c r="C1" s="4"/>
      <c r="D1" s="4"/>
      <c r="E1" s="4"/>
      <c r="F1" s="4"/>
      <c r="G1" s="4"/>
    </row>
    <row r="2" customFormat="false" ht="14.05" hidden="false" customHeight="false" outlineLevel="0" collapsed="false">
      <c r="A2" s="5" t="s">
        <v>3</v>
      </c>
      <c r="B2" s="5" t="n">
        <v>6</v>
      </c>
      <c r="C2" s="5" t="n">
        <v>7</v>
      </c>
      <c r="D2" s="5" t="n">
        <v>10</v>
      </c>
      <c r="E2" s="5" t="n">
        <v>12</v>
      </c>
      <c r="F2" s="5" t="n">
        <v>20</v>
      </c>
      <c r="G2" s="5" t="n">
        <v>30</v>
      </c>
      <c r="H2" s="6" t="s">
        <v>4</v>
      </c>
    </row>
    <row r="3" customFormat="false" ht="14.05" hidden="false" customHeight="false" outlineLevel="0" collapsed="false">
      <c r="A3" s="5" t="n">
        <v>10</v>
      </c>
      <c r="B3" s="3" t="n">
        <f aca="false">COUNTIFS('Donnees brutes'!$A$2:A$16,$A3,'Donnees brutes'!$B$2:$B$16,B$2)</f>
        <v>1</v>
      </c>
      <c r="C3" s="3" t="n">
        <f aca="false">COUNTIFS('Donnees brutes'!$A$2:A$16,$A3,'Donnees brutes'!$B$2:$B$16,C$2)</f>
        <v>0</v>
      </c>
      <c r="D3" s="3" t="n">
        <f aca="false">COUNTIFS('Donnees brutes'!$A$2:A$16,$A3,'Donnees brutes'!$B$2:$B$16,D$2)</f>
        <v>0</v>
      </c>
      <c r="E3" s="3" t="n">
        <f aca="false">COUNTIFS('Donnees brutes'!$A$2:A$16,$A3,'Donnees brutes'!$B$2:$B$16,E$2)</f>
        <v>0</v>
      </c>
      <c r="F3" s="3" t="n">
        <f aca="false">COUNTIFS('Donnees brutes'!$A$2:A$16,$A3,'Donnees brutes'!$B$2:$B$16,F$2)</f>
        <v>1</v>
      </c>
      <c r="G3" s="3" t="n">
        <f aca="false">COUNTIFS('Donnees brutes'!$A$2:A$16,$A3,'Donnees brutes'!$B$2:$B$16,G$2)</f>
        <v>0</v>
      </c>
      <c r="H3" s="6" t="n">
        <f aca="false">SUM(B3:G3)</f>
        <v>2</v>
      </c>
    </row>
    <row r="4" customFormat="false" ht="14.05" hidden="false" customHeight="false" outlineLevel="0" collapsed="false">
      <c r="A4" s="5" t="n">
        <v>12</v>
      </c>
      <c r="B4" s="3" t="n">
        <f aca="false">COUNTIFS('Donnees brutes'!$A$2:A$16,$A4,'Donnees brutes'!$B$2:$B$16,B$2)</f>
        <v>0</v>
      </c>
      <c r="C4" s="3" t="n">
        <f aca="false">COUNTIFS('Donnees brutes'!$A$2:A$16,$A4,'Donnees brutes'!$B$2:$B$16,C$2)</f>
        <v>1</v>
      </c>
      <c r="D4" s="3" t="n">
        <f aca="false">COUNTIFS('Donnees brutes'!$A$2:A$16,$A4,'Donnees brutes'!$B$2:$B$16,D$2)</f>
        <v>0</v>
      </c>
      <c r="E4" s="3" t="n">
        <f aca="false">COUNTIFS('Donnees brutes'!$A$2:A$16,$A4,'Donnees brutes'!$B$2:$B$16,E$2)</f>
        <v>0</v>
      </c>
      <c r="F4" s="3" t="n">
        <f aca="false">COUNTIFS('Donnees brutes'!$A$2:A$16,$A4,'Donnees brutes'!$B$2:$B$16,F$2)</f>
        <v>0</v>
      </c>
      <c r="G4" s="3" t="n">
        <f aca="false">COUNTIFS('Donnees brutes'!$A$2:A$16,$A4,'Donnees brutes'!$B$2:$B$16,G$2)</f>
        <v>0</v>
      </c>
      <c r="H4" s="6" t="n">
        <f aca="false">SUM(B4:G4)</f>
        <v>1</v>
      </c>
    </row>
    <row r="5" customFormat="false" ht="14.05" hidden="false" customHeight="false" outlineLevel="0" collapsed="false">
      <c r="A5" s="5" t="n">
        <v>16</v>
      </c>
      <c r="B5" s="3" t="n">
        <f aca="false">COUNTIFS('Donnees brutes'!$A$2:A$16,$A5,'Donnees brutes'!$B$2:$B$16,B$2)</f>
        <v>0</v>
      </c>
      <c r="C5" s="3" t="n">
        <f aca="false">COUNTIFS('Donnees brutes'!$A$2:A$16,$A5,'Donnees brutes'!$B$2:$B$16,C$2)</f>
        <v>0</v>
      </c>
      <c r="D5" s="3" t="n">
        <f aca="false">COUNTIFS('Donnees brutes'!$A$2:A$16,$A5,'Donnees brutes'!$B$2:$B$16,D$2)</f>
        <v>2</v>
      </c>
      <c r="E5" s="3" t="n">
        <f aca="false">COUNTIFS('Donnees brutes'!$A$2:A$16,$A5,'Donnees brutes'!$B$2:$B$16,E$2)</f>
        <v>0</v>
      </c>
      <c r="F5" s="3" t="n">
        <f aca="false">COUNTIFS('Donnees brutes'!$A$2:A$16,$A5,'Donnees brutes'!$B$2:$B$16,F$2)</f>
        <v>0</v>
      </c>
      <c r="G5" s="3" t="n">
        <f aca="false">COUNTIFS('Donnees brutes'!$A$2:A$16,$A5,'Donnees brutes'!$B$2:$B$16,G$2)</f>
        <v>0</v>
      </c>
      <c r="H5" s="6" t="n">
        <f aca="false">SUM(B5:G5)</f>
        <v>2</v>
      </c>
    </row>
    <row r="6" customFormat="false" ht="14.05" hidden="false" customHeight="false" outlineLevel="0" collapsed="false">
      <c r="A6" s="5" t="n">
        <v>20</v>
      </c>
      <c r="B6" s="3" t="n">
        <f aca="false">COUNTIFS('Donnees brutes'!$A$2:A$16,$A6,'Donnees brutes'!$B$2:$B$16,B$2)</f>
        <v>0</v>
      </c>
      <c r="C6" s="3" t="n">
        <f aca="false">COUNTIFS('Donnees brutes'!$A$2:A$16,$A6,'Donnees brutes'!$B$2:$B$16,C$2)</f>
        <v>0</v>
      </c>
      <c r="D6" s="3" t="n">
        <f aca="false">COUNTIFS('Donnees brutes'!$A$2:A$16,$A6,'Donnees brutes'!$B$2:$B$16,D$2)</f>
        <v>1</v>
      </c>
      <c r="E6" s="3" t="n">
        <f aca="false">COUNTIFS('Donnees brutes'!$A$2:A$16,$A6,'Donnees brutes'!$B$2:$B$16,E$2)</f>
        <v>2</v>
      </c>
      <c r="F6" s="3" t="n">
        <f aca="false">COUNTIFS('Donnees brutes'!$A$2:A$16,$A6,'Donnees brutes'!$B$2:$B$16,F$2)</f>
        <v>0</v>
      </c>
      <c r="G6" s="3" t="n">
        <f aca="false">COUNTIFS('Donnees brutes'!$A$2:A$16,$A6,'Donnees brutes'!$B$2:$B$16,G$2)</f>
        <v>0</v>
      </c>
      <c r="H6" s="6" t="n">
        <f aca="false">SUM(B6:G6)</f>
        <v>3</v>
      </c>
    </row>
    <row r="7" customFormat="false" ht="14.05" hidden="false" customHeight="false" outlineLevel="0" collapsed="false">
      <c r="A7" s="5" t="n">
        <v>22</v>
      </c>
      <c r="B7" s="3" t="n">
        <f aca="false">COUNTIFS('Donnees brutes'!$A$2:A$16,$A7,'Donnees brutes'!$B$2:$B$16,B$2)</f>
        <v>0</v>
      </c>
      <c r="C7" s="3" t="n">
        <f aca="false">COUNTIFS('Donnees brutes'!$A$2:A$16,$A7,'Donnees brutes'!$B$2:$B$16,C$2)</f>
        <v>0</v>
      </c>
      <c r="D7" s="3" t="n">
        <f aca="false">COUNTIFS('Donnees brutes'!$A$2:A$16,$A7,'Donnees brutes'!$B$2:$B$16,D$2)</f>
        <v>0</v>
      </c>
      <c r="E7" s="3" t="n">
        <f aca="false">COUNTIFS('Donnees brutes'!$A$2:A$16,$A7,'Donnees brutes'!$B$2:$B$16,E$2)</f>
        <v>1</v>
      </c>
      <c r="F7" s="3" t="n">
        <f aca="false">COUNTIFS('Donnees brutes'!$A$2:A$16,$A7,'Donnees brutes'!$B$2:$B$16,F$2)</f>
        <v>0</v>
      </c>
      <c r="G7" s="3" t="n">
        <f aca="false">COUNTIFS('Donnees brutes'!$A$2:A$16,$A7,'Donnees brutes'!$B$2:$B$16,G$2)</f>
        <v>0</v>
      </c>
      <c r="H7" s="6" t="n">
        <f aca="false">SUM(B7:G7)</f>
        <v>1</v>
      </c>
    </row>
    <row r="8" customFormat="false" ht="14.05" hidden="false" customHeight="false" outlineLevel="0" collapsed="false">
      <c r="A8" s="5" t="n">
        <v>24</v>
      </c>
      <c r="B8" s="3" t="n">
        <f aca="false">COUNTIFS('Donnees brutes'!$A$2:A$16,$A8,'Donnees brutes'!$B$2:$B$16,B$2)</f>
        <v>0</v>
      </c>
      <c r="C8" s="3" t="n">
        <f aca="false">COUNTIFS('Donnees brutes'!$A$2:A$16,$A8,'Donnees brutes'!$B$2:$B$16,C$2)</f>
        <v>0</v>
      </c>
      <c r="D8" s="3" t="n">
        <f aca="false">COUNTIFS('Donnees brutes'!$A$2:A$16,$A8,'Donnees brutes'!$B$2:$B$16,D$2)</f>
        <v>2</v>
      </c>
      <c r="E8" s="3" t="n">
        <f aca="false">COUNTIFS('Donnees brutes'!$A$2:A$16,$A8,'Donnees brutes'!$B$2:$B$16,E$2)</f>
        <v>1</v>
      </c>
      <c r="F8" s="3" t="n">
        <f aca="false">COUNTIFS('Donnees brutes'!$A$2:A$16,$A8,'Donnees brutes'!$B$2:$B$16,F$2)</f>
        <v>0</v>
      </c>
      <c r="G8" s="3" t="n">
        <f aca="false">COUNTIFS('Donnees brutes'!$A$2:A$16,$A8,'Donnees brutes'!$B$2:$B$16,G$2)</f>
        <v>0</v>
      </c>
      <c r="H8" s="6" t="n">
        <f aca="false">SUM(B8:G8)</f>
        <v>3</v>
      </c>
    </row>
    <row r="9" customFormat="false" ht="14.05" hidden="false" customHeight="false" outlineLevel="0" collapsed="false">
      <c r="A9" s="5" t="n">
        <v>38</v>
      </c>
      <c r="B9" s="3" t="n">
        <f aca="false">COUNTIFS('Donnees brutes'!$A$2:A$16,$A9,'Donnees brutes'!$B$2:$B$16,B$2)</f>
        <v>0</v>
      </c>
      <c r="C9" s="3" t="n">
        <f aca="false">COUNTIFS('Donnees brutes'!$A$2:A$16,$A9,'Donnees brutes'!$B$2:$B$16,C$2)</f>
        <v>0</v>
      </c>
      <c r="D9" s="3" t="n">
        <f aca="false">COUNTIFS('Donnees brutes'!$A$2:A$16,$A9,'Donnees brutes'!$B$2:$B$16,D$2)</f>
        <v>0</v>
      </c>
      <c r="E9" s="3" t="n">
        <f aca="false">COUNTIFS('Donnees brutes'!$A$2:A$16,$A9,'Donnees brutes'!$B$2:$B$16,E$2)</f>
        <v>0</v>
      </c>
      <c r="F9" s="3" t="n">
        <f aca="false">COUNTIFS('Donnees brutes'!$A$2:A$16,$A9,'Donnees brutes'!$B$2:$B$16,F$2)</f>
        <v>2</v>
      </c>
      <c r="G9" s="3" t="n">
        <f aca="false">COUNTIFS('Donnees brutes'!$A$2:A$16,$A9,'Donnees brutes'!$B$2:$B$16,G$2)</f>
        <v>1</v>
      </c>
      <c r="H9" s="6" t="n">
        <f aca="false">SUM(B9:G9)</f>
        <v>3</v>
      </c>
    </row>
    <row r="10" customFormat="false" ht="14.05" hidden="false" customHeight="false" outlineLevel="0" collapsed="false">
      <c r="A10" s="6" t="s">
        <v>5</v>
      </c>
      <c r="B10" s="6" t="n">
        <f aca="false">SUM(B3:B9)</f>
        <v>1</v>
      </c>
      <c r="C10" s="6" t="n">
        <f aca="false">SUM(C3:C9)</f>
        <v>1</v>
      </c>
      <c r="D10" s="6" t="n">
        <f aca="false">SUM(D3:D9)</f>
        <v>5</v>
      </c>
      <c r="E10" s="6" t="n">
        <f aca="false">SUM(E3:E9)</f>
        <v>4</v>
      </c>
      <c r="F10" s="6" t="n">
        <f aca="false">SUM(F3:F9)</f>
        <v>3</v>
      </c>
      <c r="G10" s="6" t="n">
        <f aca="false">SUM(G3:G9)</f>
        <v>1</v>
      </c>
      <c r="H10" s="6" t="n">
        <f aca="false">SUM(H3:H9)</f>
        <v>15</v>
      </c>
      <c r="I10" s="7" t="s">
        <v>6</v>
      </c>
    </row>
    <row r="12" customFormat="false" ht="14.05" hidden="false" customHeight="false" outlineLevel="0" collapsed="false">
      <c r="A12" s="4" t="s">
        <v>7</v>
      </c>
      <c r="B12" s="4"/>
      <c r="C12" s="4"/>
      <c r="D12" s="4"/>
      <c r="E12" s="4"/>
      <c r="F12" s="4"/>
      <c r="G12" s="4"/>
    </row>
    <row r="13" customFormat="false" ht="14.05" hidden="false" customHeight="false" outlineLevel="0" collapsed="false">
      <c r="A13" s="5" t="s">
        <v>3</v>
      </c>
      <c r="B13" s="5" t="n">
        <v>6</v>
      </c>
      <c r="C13" s="5" t="n">
        <v>7</v>
      </c>
      <c r="D13" s="5" t="n">
        <v>10</v>
      </c>
      <c r="E13" s="5" t="n">
        <v>12</v>
      </c>
      <c r="F13" s="5" t="n">
        <v>20</v>
      </c>
      <c r="G13" s="5" t="n">
        <v>30</v>
      </c>
    </row>
    <row r="14" customFormat="false" ht="14.05" hidden="false" customHeight="false" outlineLevel="0" collapsed="false">
      <c r="A14" s="5" t="n">
        <v>10</v>
      </c>
      <c r="B14" s="3" t="n">
        <f aca="false">B$10*$H3/$H$10</f>
        <v>0.133333333333333</v>
      </c>
      <c r="C14" s="3" t="n">
        <f aca="false">C$10*$H3/$H$10</f>
        <v>0.133333333333333</v>
      </c>
      <c r="D14" s="3" t="n">
        <f aca="false">D$10*$H3/$H$10</f>
        <v>0.666666666666667</v>
      </c>
      <c r="E14" s="3" t="n">
        <f aca="false">E$10*$H3/$H$10</f>
        <v>0.533333333333333</v>
      </c>
      <c r="F14" s="3" t="n">
        <f aca="false">F$10*$H3/$H$10</f>
        <v>0.4</v>
      </c>
      <c r="G14" s="3" t="n">
        <f aca="false">G$10*$H3/$H$10</f>
        <v>0.133333333333333</v>
      </c>
    </row>
    <row r="15" customFormat="false" ht="14.05" hidden="false" customHeight="false" outlineLevel="0" collapsed="false">
      <c r="A15" s="5" t="n">
        <v>12</v>
      </c>
      <c r="B15" s="3" t="n">
        <f aca="false">B$10*$H4/$H$10</f>
        <v>0.0666666666666667</v>
      </c>
      <c r="C15" s="3" t="n">
        <f aca="false">C$10*$H4/$H$10</f>
        <v>0.0666666666666667</v>
      </c>
      <c r="D15" s="3" t="n">
        <f aca="false">D$10*$H4/$H$10</f>
        <v>0.333333333333333</v>
      </c>
      <c r="E15" s="3" t="n">
        <f aca="false">E$10*$H4/$H$10</f>
        <v>0.266666666666667</v>
      </c>
      <c r="F15" s="3" t="n">
        <f aca="false">F$10*$H4/$H$10</f>
        <v>0.2</v>
      </c>
      <c r="G15" s="3" t="n">
        <f aca="false">G$10*$H4/$H$10</f>
        <v>0.0666666666666667</v>
      </c>
    </row>
    <row r="16" customFormat="false" ht="14.05" hidden="false" customHeight="false" outlineLevel="0" collapsed="false">
      <c r="A16" s="5" t="n">
        <v>16</v>
      </c>
      <c r="B16" s="3" t="n">
        <f aca="false">B$10*$H5/$H$10</f>
        <v>0.133333333333333</v>
      </c>
      <c r="C16" s="3" t="n">
        <f aca="false">C$10*$H5/$H$10</f>
        <v>0.133333333333333</v>
      </c>
      <c r="D16" s="3" t="n">
        <f aca="false">D$10*$H5/$H$10</f>
        <v>0.666666666666667</v>
      </c>
      <c r="E16" s="3" t="n">
        <f aca="false">E$10*$H5/$H$10</f>
        <v>0.533333333333333</v>
      </c>
      <c r="F16" s="3" t="n">
        <f aca="false">F$10*$H5/$H$10</f>
        <v>0.4</v>
      </c>
      <c r="G16" s="3" t="n">
        <f aca="false">G$10*$H5/$H$10</f>
        <v>0.133333333333333</v>
      </c>
    </row>
    <row r="17" customFormat="false" ht="14.05" hidden="false" customHeight="false" outlineLevel="0" collapsed="false">
      <c r="A17" s="5" t="n">
        <v>20</v>
      </c>
      <c r="B17" s="3" t="n">
        <f aca="false">B$10*$H6/$H$10</f>
        <v>0.2</v>
      </c>
      <c r="C17" s="3" t="n">
        <f aca="false">C$10*$H6/$H$10</f>
        <v>0.2</v>
      </c>
      <c r="D17" s="3" t="n">
        <f aca="false">D$10*$H6/$H$10</f>
        <v>1</v>
      </c>
      <c r="E17" s="3" t="n">
        <f aca="false">E$10*$H6/$H$10</f>
        <v>0.8</v>
      </c>
      <c r="F17" s="3" t="n">
        <f aca="false">F$10*$H6/$H$10</f>
        <v>0.6</v>
      </c>
      <c r="G17" s="3" t="n">
        <f aca="false">G$10*$H6/$H$10</f>
        <v>0.2</v>
      </c>
    </row>
    <row r="18" customFormat="false" ht="14.05" hidden="false" customHeight="false" outlineLevel="0" collapsed="false">
      <c r="A18" s="5" t="n">
        <v>22</v>
      </c>
      <c r="B18" s="3" t="n">
        <f aca="false">B$10*$H7/$H$10</f>
        <v>0.0666666666666667</v>
      </c>
      <c r="C18" s="3" t="n">
        <f aca="false">C$10*$H7/$H$10</f>
        <v>0.0666666666666667</v>
      </c>
      <c r="D18" s="3" t="n">
        <f aca="false">D$10*$H7/$H$10</f>
        <v>0.333333333333333</v>
      </c>
      <c r="E18" s="3" t="n">
        <f aca="false">E$10*$H7/$H$10</f>
        <v>0.266666666666667</v>
      </c>
      <c r="F18" s="3" t="n">
        <f aca="false">F$10*$H7/$H$10</f>
        <v>0.2</v>
      </c>
      <c r="G18" s="3" t="n">
        <f aca="false">G$10*$H7/$H$10</f>
        <v>0.0666666666666667</v>
      </c>
    </row>
    <row r="19" customFormat="false" ht="14.05" hidden="false" customHeight="false" outlineLevel="0" collapsed="false">
      <c r="A19" s="5" t="n">
        <v>24</v>
      </c>
      <c r="B19" s="3" t="n">
        <f aca="false">B$10*$H8/$H$10</f>
        <v>0.2</v>
      </c>
      <c r="C19" s="3" t="n">
        <f aca="false">C$10*$H8/$H$10</f>
        <v>0.2</v>
      </c>
      <c r="D19" s="3" t="n">
        <f aca="false">D$10*$H8/$H$10</f>
        <v>1</v>
      </c>
      <c r="E19" s="3" t="n">
        <f aca="false">E$10*$H8/$H$10</f>
        <v>0.8</v>
      </c>
      <c r="F19" s="3" t="n">
        <f aca="false">F$10*$H8/$H$10</f>
        <v>0.6</v>
      </c>
      <c r="G19" s="3" t="n">
        <f aca="false">G$10*$H8/$H$10</f>
        <v>0.2</v>
      </c>
    </row>
    <row r="20" customFormat="false" ht="14.05" hidden="false" customHeight="false" outlineLevel="0" collapsed="false">
      <c r="A20" s="5" t="n">
        <v>38</v>
      </c>
      <c r="B20" s="3" t="n">
        <f aca="false">B$10*$H9/$H$10</f>
        <v>0.2</v>
      </c>
      <c r="C20" s="3" t="n">
        <f aca="false">C$10*$H9/$H$10</f>
        <v>0.2</v>
      </c>
      <c r="D20" s="3" t="n">
        <f aca="false">D$10*$H9/$H$10</f>
        <v>1</v>
      </c>
      <c r="E20" s="3" t="n">
        <f aca="false">E$10*$H9/$H$10</f>
        <v>0.8</v>
      </c>
      <c r="F20" s="3" t="n">
        <f aca="false">F$10*$H9/$H$10</f>
        <v>0.6</v>
      </c>
      <c r="G20" s="3" t="n">
        <f aca="false">G$10*$H9/$H$10</f>
        <v>0.2</v>
      </c>
    </row>
    <row r="22" customFormat="false" ht="14.05" hidden="false" customHeight="false" outlineLevel="0" collapsed="false">
      <c r="A22" s="4" t="s">
        <v>8</v>
      </c>
      <c r="B22" s="4"/>
      <c r="C22" s="4"/>
      <c r="D22" s="4"/>
      <c r="E22" s="4"/>
      <c r="F22" s="4"/>
      <c r="G22" s="4"/>
    </row>
    <row r="23" customFormat="false" ht="14.05" hidden="false" customHeight="false" outlineLevel="0" collapsed="false">
      <c r="A23" s="5" t="s">
        <v>3</v>
      </c>
      <c r="B23" s="5" t="n">
        <v>6</v>
      </c>
      <c r="C23" s="5" t="n">
        <v>7</v>
      </c>
      <c r="D23" s="5" t="n">
        <v>10</v>
      </c>
      <c r="E23" s="5" t="n">
        <v>12</v>
      </c>
      <c r="F23" s="5" t="n">
        <v>20</v>
      </c>
      <c r="G23" s="5" t="n">
        <v>30</v>
      </c>
    </row>
    <row r="24" customFormat="false" ht="14.05" hidden="false" customHeight="false" outlineLevel="0" collapsed="false">
      <c r="A24" s="5" t="n">
        <v>10</v>
      </c>
      <c r="B24" s="3" t="n">
        <f aca="false">(B3-B14)^2/B14</f>
        <v>5.63333333333333</v>
      </c>
      <c r="C24" s="3" t="n">
        <f aca="false">(C3-C14)^2/C14</f>
        <v>0.133333333333333</v>
      </c>
      <c r="D24" s="3" t="n">
        <f aca="false">(D3-D14)^2/D14</f>
        <v>0.666666666666667</v>
      </c>
      <c r="E24" s="3" t="n">
        <f aca="false">(E3-E14)^2/E14</f>
        <v>0.533333333333333</v>
      </c>
      <c r="F24" s="3" t="n">
        <f aca="false">(F3-F14)^2/F14</f>
        <v>0.9</v>
      </c>
      <c r="G24" s="3" t="n">
        <f aca="false">(G3-G14)^2/G14</f>
        <v>0.133333333333333</v>
      </c>
    </row>
    <row r="25" customFormat="false" ht="14.05" hidden="false" customHeight="false" outlineLevel="0" collapsed="false">
      <c r="A25" s="5" t="n">
        <v>12</v>
      </c>
      <c r="B25" s="3" t="n">
        <f aca="false">(B4-B15)^2/B15</f>
        <v>0.0666666666666667</v>
      </c>
      <c r="C25" s="3" t="n">
        <f aca="false">(C4-C15)^2/C15</f>
        <v>13.0666666666667</v>
      </c>
      <c r="D25" s="3" t="n">
        <f aca="false">(D4-D15)^2/D15</f>
        <v>0.333333333333333</v>
      </c>
      <c r="E25" s="3" t="n">
        <f aca="false">(E4-E15)^2/E15</f>
        <v>0.266666666666667</v>
      </c>
      <c r="F25" s="3" t="n">
        <f aca="false">(F4-F15)^2/F15</f>
        <v>0.2</v>
      </c>
      <c r="G25" s="3" t="n">
        <f aca="false">(G4-G15)^2/G15</f>
        <v>0.0666666666666667</v>
      </c>
    </row>
    <row r="26" customFormat="false" ht="14.05" hidden="false" customHeight="false" outlineLevel="0" collapsed="false">
      <c r="A26" s="5" t="n">
        <v>16</v>
      </c>
      <c r="B26" s="3" t="n">
        <f aca="false">(B5-B16)^2/B16</f>
        <v>0.133333333333333</v>
      </c>
      <c r="C26" s="3" t="n">
        <f aca="false">(C5-C16)^2/C16</f>
        <v>0.133333333333333</v>
      </c>
      <c r="D26" s="3" t="n">
        <f aca="false">(D5-D16)^2/D16</f>
        <v>2.66666666666667</v>
      </c>
      <c r="E26" s="3" t="n">
        <f aca="false">(E5-E16)^2/E16</f>
        <v>0.533333333333333</v>
      </c>
      <c r="F26" s="3" t="n">
        <f aca="false">(F5-F16)^2/F16</f>
        <v>0.4</v>
      </c>
      <c r="G26" s="3" t="n">
        <f aca="false">(G5-G16)^2/G16</f>
        <v>0.133333333333333</v>
      </c>
    </row>
    <row r="27" customFormat="false" ht="14.05" hidden="false" customHeight="false" outlineLevel="0" collapsed="false">
      <c r="A27" s="5" t="n">
        <v>20</v>
      </c>
      <c r="B27" s="3" t="n">
        <f aca="false">(B6-B17)^2/B17</f>
        <v>0.2</v>
      </c>
      <c r="C27" s="3" t="n">
        <f aca="false">(C6-C17)^2/C17</f>
        <v>0.2</v>
      </c>
      <c r="D27" s="3" t="n">
        <f aca="false">(D6-D17)^2/D17</f>
        <v>0</v>
      </c>
      <c r="E27" s="3" t="n">
        <f aca="false">(E6-E17)^2/E17</f>
        <v>1.8</v>
      </c>
      <c r="F27" s="3" t="n">
        <f aca="false">(F6-F17)^2/F17</f>
        <v>0.6</v>
      </c>
      <c r="G27" s="3" t="n">
        <f aca="false">(G6-G17)^2/G17</f>
        <v>0.2</v>
      </c>
    </row>
    <row r="28" customFormat="false" ht="14.05" hidden="false" customHeight="false" outlineLevel="0" collapsed="false">
      <c r="A28" s="5" t="n">
        <v>22</v>
      </c>
      <c r="B28" s="3" t="n">
        <f aca="false">(B7-B18)^2/B18</f>
        <v>0.0666666666666667</v>
      </c>
      <c r="C28" s="3" t="n">
        <f aca="false">(C7-C18)^2/C18</f>
        <v>0.0666666666666667</v>
      </c>
      <c r="D28" s="3" t="n">
        <f aca="false">(D7-D18)^2/D18</f>
        <v>0.333333333333333</v>
      </c>
      <c r="E28" s="3" t="n">
        <f aca="false">(E7-E18)^2/E18</f>
        <v>2.01666666666667</v>
      </c>
      <c r="F28" s="3" t="n">
        <f aca="false">(F7-F18)^2/F18</f>
        <v>0.2</v>
      </c>
      <c r="G28" s="3" t="n">
        <f aca="false">(G7-G18)^2/G18</f>
        <v>0.0666666666666667</v>
      </c>
    </row>
    <row r="29" customFormat="false" ht="14.05" hidden="false" customHeight="false" outlineLevel="0" collapsed="false">
      <c r="A29" s="5" t="n">
        <v>24</v>
      </c>
      <c r="B29" s="3" t="n">
        <f aca="false">(B8-B19)^2/B19</f>
        <v>0.2</v>
      </c>
      <c r="C29" s="3" t="n">
        <f aca="false">(C8-C19)^2/C19</f>
        <v>0.2</v>
      </c>
      <c r="D29" s="3" t="n">
        <f aca="false">(D8-D19)^2/D19</f>
        <v>1</v>
      </c>
      <c r="E29" s="3" t="n">
        <f aca="false">(E8-E19)^2/E19</f>
        <v>0.05</v>
      </c>
      <c r="F29" s="3" t="n">
        <f aca="false">(F8-F19)^2/F19</f>
        <v>0.6</v>
      </c>
      <c r="G29" s="3" t="n">
        <f aca="false">(G8-G19)^2/G19</f>
        <v>0.2</v>
      </c>
    </row>
    <row r="30" customFormat="false" ht="14.05" hidden="false" customHeight="false" outlineLevel="0" collapsed="false">
      <c r="A30" s="5" t="n">
        <v>38</v>
      </c>
      <c r="B30" s="3" t="n">
        <f aca="false">(B9-B20)^2/B20</f>
        <v>0.2</v>
      </c>
      <c r="C30" s="3" t="n">
        <f aca="false">(C9-C20)^2/C20</f>
        <v>0.2</v>
      </c>
      <c r="D30" s="3" t="n">
        <f aca="false">(D9-D20)^2/D20</f>
        <v>1</v>
      </c>
      <c r="E30" s="3" t="n">
        <f aca="false">(E9-E20)^2/E20</f>
        <v>0.8</v>
      </c>
      <c r="F30" s="3" t="n">
        <f aca="false">(F9-F20)^2/F20</f>
        <v>3.26666666666667</v>
      </c>
      <c r="G30" s="3" t="n">
        <f aca="false">(G9-G20)^2/G20</f>
        <v>3.2</v>
      </c>
    </row>
    <row r="32" customFormat="false" ht="14.05" hidden="false" customHeight="false" outlineLevel="0" collapsed="false">
      <c r="A32" s="6" t="s">
        <v>9</v>
      </c>
      <c r="B32" s="8" t="n">
        <f aca="false">SUM(B24:G30)</f>
        <v>42.6666666666667</v>
      </c>
    </row>
    <row r="33" customFormat="false" ht="14.05" hidden="false" customHeight="false" outlineLevel="0" collapsed="false">
      <c r="A33" s="6" t="s">
        <v>10</v>
      </c>
      <c r="B33" s="8" t="n">
        <f aca="false">H10*MIN(COUNT(A3:A9)-1,COUNT(B2:G2)-1)</f>
        <v>75</v>
      </c>
    </row>
    <row r="34" customFormat="false" ht="14.05" hidden="false" customHeight="false" outlineLevel="0" collapsed="false">
      <c r="A34" s="6" t="s">
        <v>11</v>
      </c>
      <c r="B34" s="8" t="n">
        <f aca="false">SQRT(B32/B33)</f>
        <v>0.754247233265651</v>
      </c>
    </row>
  </sheetData>
  <mergeCells count="3">
    <mergeCell ref="A1:G1"/>
    <mergeCell ref="A12:G12"/>
    <mergeCell ref="A22:G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22" activeCellId="0" sqref="A22:B23"/>
    </sheetView>
  </sheetViews>
  <sheetFormatPr defaultRowHeight="12.8"/>
  <cols>
    <col collapsed="false" hidden="false" max="1" min="1" style="1" width="10.3928571428571"/>
    <col collapsed="false" hidden="false" max="2" min="2" style="1" width="17.3877551020408"/>
    <col collapsed="false" hidden="false" max="3" min="3" style="1" width="15.2551020408163"/>
    <col collapsed="false" hidden="false" max="5" min="4" style="1" width="12.8265306122449"/>
    <col collapsed="false" hidden="false" max="6" min="6" style="1" width="15.3265306122449"/>
    <col collapsed="false" hidden="false" max="7" min="7" style="1" width="15.7602040816327"/>
    <col collapsed="false" hidden="false" max="8" min="8" style="1" width="25.6479591836735"/>
    <col collapsed="false" hidden="false" max="1018" min="9" style="1" width="12.8265306122449"/>
    <col collapsed="false" hidden="false" max="1025" min="1019" style="0" width="12.8265306122449"/>
  </cols>
  <sheetData>
    <row r="1" customFormat="false" ht="14.05" hidden="false" customHeight="false" outlineLevel="0" collapsed="false">
      <c r="A1" s="9" t="s">
        <v>12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17</v>
      </c>
      <c r="H1" s="9" t="s">
        <v>18</v>
      </c>
    </row>
    <row r="2" customFormat="false" ht="14.05" hidden="false" customHeight="false" outlineLevel="0" collapsed="false">
      <c r="A2" s="9" t="s">
        <v>19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24</v>
      </c>
      <c r="G2" s="9" t="s">
        <v>25</v>
      </c>
      <c r="H2" s="9" t="s">
        <v>26</v>
      </c>
    </row>
    <row r="3" customFormat="false" ht="14.05" hidden="false" customHeight="false" outlineLevel="0" collapsed="false">
      <c r="A3" s="3" t="n">
        <v>10</v>
      </c>
      <c r="B3" s="3" t="n">
        <v>6</v>
      </c>
      <c r="C3" s="3" t="n">
        <f aca="false">COUNTIFS('Donnees brutes'!$A$2:A$16,A3,'Donnees brutes'!$B$2:$B$16,B3)</f>
        <v>1</v>
      </c>
      <c r="D3" s="3" t="n">
        <f aca="false">A3*C3</f>
        <v>10</v>
      </c>
      <c r="E3" s="3" t="n">
        <f aca="false">C3*B3</f>
        <v>6</v>
      </c>
      <c r="F3" s="3" t="n">
        <f aca="false">(A3-D$15)^2*C3</f>
        <v>147.217777777778</v>
      </c>
      <c r="G3" s="3" t="n">
        <f aca="false">(B3-E$15)^2*C3</f>
        <v>54.76</v>
      </c>
      <c r="H3" s="3" t="n">
        <f aca="false">(A3-D$15)*(B3-E$15)*C3</f>
        <v>89.7866666666667</v>
      </c>
    </row>
    <row r="4" customFormat="false" ht="14.05" hidden="false" customHeight="false" outlineLevel="0" collapsed="false">
      <c r="A4" s="3" t="n">
        <v>10</v>
      </c>
      <c r="B4" s="3" t="n">
        <v>20</v>
      </c>
      <c r="C4" s="3" t="n">
        <f aca="false">COUNTIFS('Donnees brutes'!$A$2:A$16,A4,'Donnees brutes'!$B$2:$B$16,B4)</f>
        <v>1</v>
      </c>
      <c r="D4" s="3" t="n">
        <f aca="false">A4*C4</f>
        <v>10</v>
      </c>
      <c r="E4" s="3" t="n">
        <f aca="false">C4*B4</f>
        <v>20</v>
      </c>
      <c r="F4" s="3" t="n">
        <f aca="false">(A4-D$15)^2*C4</f>
        <v>147.217777777778</v>
      </c>
      <c r="G4" s="3" t="n">
        <f aca="false">(B4-E$15)^2*C4</f>
        <v>43.56</v>
      </c>
      <c r="H4" s="3" t="n">
        <f aca="false">(A4-D$15)*(B4-E$15)*C4</f>
        <v>-80.08</v>
      </c>
    </row>
    <row r="5" customFormat="false" ht="14.05" hidden="false" customHeight="false" outlineLevel="0" collapsed="false">
      <c r="A5" s="3" t="n">
        <v>12</v>
      </c>
      <c r="B5" s="3" t="n">
        <v>7</v>
      </c>
      <c r="C5" s="3" t="n">
        <f aca="false">COUNTIFS('Donnees brutes'!$A$2:A$16,A5,'Donnees brutes'!$B$2:$B$16,B5)</f>
        <v>1</v>
      </c>
      <c r="D5" s="3" t="n">
        <f aca="false">A5*C5</f>
        <v>12</v>
      </c>
      <c r="E5" s="3" t="n">
        <f aca="false">C5*B5</f>
        <v>7</v>
      </c>
      <c r="F5" s="3" t="n">
        <f aca="false">(A5-D$15)^2*C5</f>
        <v>102.684444444444</v>
      </c>
      <c r="G5" s="3" t="n">
        <f aca="false">(B5-E$15)^2*C5</f>
        <v>40.96</v>
      </c>
      <c r="H5" s="3" t="n">
        <f aca="false">(A5-D$15)*(B5-E$15)*C5</f>
        <v>64.8533333333333</v>
      </c>
    </row>
    <row r="6" customFormat="false" ht="14.05" hidden="false" customHeight="false" outlineLevel="0" collapsed="false">
      <c r="A6" s="3" t="n">
        <v>16</v>
      </c>
      <c r="B6" s="3" t="n">
        <v>10</v>
      </c>
      <c r="C6" s="3" t="n">
        <f aca="false">COUNTIFS('Donnees brutes'!$A$2:A$16,A6,'Donnees brutes'!$B$2:$B$16,B6)</f>
        <v>2</v>
      </c>
      <c r="D6" s="3" t="n">
        <f aca="false">A6*C6</f>
        <v>32</v>
      </c>
      <c r="E6" s="3" t="n">
        <f aca="false">C6*B6</f>
        <v>20</v>
      </c>
      <c r="F6" s="3" t="n">
        <f aca="false">(A6-D$15)^2*C6</f>
        <v>75.2355555555556</v>
      </c>
      <c r="G6" s="3" t="n">
        <f aca="false">(B6-E$15)^2*C6</f>
        <v>23.12</v>
      </c>
      <c r="H6" s="3" t="n">
        <f aca="false">(A6-D$15)*(B6-E$15)*C6</f>
        <v>41.7066666666667</v>
      </c>
    </row>
    <row r="7" customFormat="false" ht="14.05" hidden="false" customHeight="false" outlineLevel="0" collapsed="false">
      <c r="A7" s="3" t="n">
        <v>20</v>
      </c>
      <c r="B7" s="3" t="n">
        <v>10</v>
      </c>
      <c r="C7" s="3" t="n">
        <f aca="false">COUNTIFS('Donnees brutes'!$A$2:A$16,A7,'Donnees brutes'!$B$2:$B$16,B7)</f>
        <v>1</v>
      </c>
      <c r="D7" s="3" t="n">
        <f aca="false">A7*C7</f>
        <v>20</v>
      </c>
      <c r="E7" s="3" t="n">
        <f aca="false">C7*B7</f>
        <v>10</v>
      </c>
      <c r="F7" s="3" t="n">
        <f aca="false">(A7-D$15)^2*C7</f>
        <v>4.55111111111111</v>
      </c>
      <c r="G7" s="3" t="n">
        <f aca="false">(B7-E$15)^2*C7</f>
        <v>11.56</v>
      </c>
      <c r="H7" s="3" t="n">
        <f aca="false">(A7-D$15)*(B7-E$15)*C7</f>
        <v>7.25333333333333</v>
      </c>
    </row>
    <row r="8" customFormat="false" ht="14.05" hidden="false" customHeight="false" outlineLevel="0" collapsed="false">
      <c r="A8" s="3" t="n">
        <v>20</v>
      </c>
      <c r="B8" s="3" t="n">
        <v>12</v>
      </c>
      <c r="C8" s="3" t="n">
        <f aca="false">COUNTIFS('Donnees brutes'!$A$2:A$16,A8,'Donnees brutes'!$B$2:$B$16,B8)</f>
        <v>2</v>
      </c>
      <c r="D8" s="3" t="n">
        <f aca="false">A8*C8</f>
        <v>40</v>
      </c>
      <c r="E8" s="3" t="n">
        <f aca="false">C8*B8</f>
        <v>24</v>
      </c>
      <c r="F8" s="3" t="n">
        <f aca="false">(A8-D$15)^2*C8</f>
        <v>9.10222222222222</v>
      </c>
      <c r="G8" s="3" t="n">
        <f aca="false">(B8-E$15)^2*C8</f>
        <v>3.92</v>
      </c>
      <c r="H8" s="3" t="n">
        <f aca="false">(A8-D$15)*(B8-E$15)*C8</f>
        <v>5.97333333333333</v>
      </c>
    </row>
    <row r="9" customFormat="false" ht="14.05" hidden="false" customHeight="false" outlineLevel="0" collapsed="false">
      <c r="A9" s="3" t="n">
        <v>22</v>
      </c>
      <c r="B9" s="3" t="n">
        <v>12</v>
      </c>
      <c r="C9" s="3" t="n">
        <f aca="false">COUNTIFS('Donnees brutes'!$A$2:A$16,A9,'Donnees brutes'!$B$2:$B$16,B9)</f>
        <v>1</v>
      </c>
      <c r="D9" s="3" t="n">
        <f aca="false">A9*C9</f>
        <v>22</v>
      </c>
      <c r="E9" s="3" t="n">
        <f aca="false">C9*B9</f>
        <v>12</v>
      </c>
      <c r="F9" s="3" t="n">
        <f aca="false">(A9-D$15)^2*C9</f>
        <v>0.0177777777777777</v>
      </c>
      <c r="G9" s="3" t="n">
        <f aca="false">(B9-E$15)^2*C9</f>
        <v>1.96</v>
      </c>
      <c r="H9" s="3" t="n">
        <f aca="false">(A9-D$15)*(B9-E$15)*C9</f>
        <v>0.186666666666666</v>
      </c>
    </row>
    <row r="10" customFormat="false" ht="14.05" hidden="false" customHeight="false" outlineLevel="0" collapsed="false">
      <c r="A10" s="3" t="n">
        <v>24</v>
      </c>
      <c r="B10" s="3" t="n">
        <v>10</v>
      </c>
      <c r="C10" s="3" t="n">
        <f aca="false">COUNTIFS('Donnees brutes'!$A$2:A$16,A10,'Donnees brutes'!$B$2:$B$16,B10)</f>
        <v>2</v>
      </c>
      <c r="D10" s="3" t="n">
        <f aca="false">A10*C10</f>
        <v>48</v>
      </c>
      <c r="E10" s="3" t="n">
        <f aca="false">C10*B10</f>
        <v>20</v>
      </c>
      <c r="F10" s="3" t="n">
        <f aca="false">(A10-D$15)^2*C10</f>
        <v>6.96888888888889</v>
      </c>
      <c r="G10" s="3" t="n">
        <f aca="false">(B10-E$15)^2*C10</f>
        <v>23.12</v>
      </c>
      <c r="H10" s="3" t="n">
        <f aca="false">(A10-D$15)*(B10-E$15)*C10</f>
        <v>-12.6933333333333</v>
      </c>
    </row>
    <row r="11" customFormat="false" ht="14.05" hidden="false" customHeight="false" outlineLevel="0" collapsed="false">
      <c r="A11" s="3" t="n">
        <v>24</v>
      </c>
      <c r="B11" s="3" t="n">
        <v>12</v>
      </c>
      <c r="C11" s="3" t="n">
        <f aca="false">COUNTIFS('Donnees brutes'!$A$2:A$16,A11,'Donnees brutes'!$B$2:$B$16,B11)</f>
        <v>1</v>
      </c>
      <c r="D11" s="3" t="n">
        <f aca="false">A11*C11</f>
        <v>24</v>
      </c>
      <c r="E11" s="3" t="n">
        <f aca="false">C11*B11</f>
        <v>12</v>
      </c>
      <c r="F11" s="3" t="n">
        <f aca="false">(A11-D$15)^2*C11</f>
        <v>3.48444444444445</v>
      </c>
      <c r="G11" s="3" t="n">
        <f aca="false">(B11-E$15)^2*C11</f>
        <v>1.96</v>
      </c>
      <c r="H11" s="3" t="n">
        <f aca="false">(A11-D$15)*(B11-E$15)*C11</f>
        <v>-2.61333333333333</v>
      </c>
    </row>
    <row r="12" customFormat="false" ht="14.05" hidden="false" customHeight="false" outlineLevel="0" collapsed="false">
      <c r="A12" s="3" t="n">
        <v>38</v>
      </c>
      <c r="B12" s="3" t="n">
        <v>20</v>
      </c>
      <c r="C12" s="3" t="n">
        <f aca="false">COUNTIFS('Donnees brutes'!$A$2:A$16,A12,'Donnees brutes'!$B$2:$B$16,B12)</f>
        <v>2</v>
      </c>
      <c r="D12" s="3" t="n">
        <f aca="false">A12*C12</f>
        <v>76</v>
      </c>
      <c r="E12" s="3" t="n">
        <f aca="false">C12*B12</f>
        <v>40</v>
      </c>
      <c r="F12" s="3" t="n">
        <f aca="false">(A12-D$15)^2*C12</f>
        <v>503.502222222222</v>
      </c>
      <c r="G12" s="3" t="n">
        <f aca="false">(B12-E$15)^2*C12</f>
        <v>87.12</v>
      </c>
      <c r="H12" s="3" t="n">
        <f aca="false">(A12-D$15)*(B12-E$15)*C12</f>
        <v>209.44</v>
      </c>
    </row>
    <row r="13" customFormat="false" ht="14.05" hidden="false" customHeight="false" outlineLevel="0" collapsed="false">
      <c r="A13" s="3" t="n">
        <v>38</v>
      </c>
      <c r="B13" s="3" t="n">
        <v>30</v>
      </c>
      <c r="C13" s="3" t="n">
        <f aca="false">COUNTIFS('Donnees brutes'!$A$2:A$16,A13,'Donnees brutes'!$B$2:$B$16,B13)</f>
        <v>1</v>
      </c>
      <c r="D13" s="3" t="n">
        <f aca="false">A13*C13</f>
        <v>38</v>
      </c>
      <c r="E13" s="3" t="n">
        <f aca="false">C13*B13</f>
        <v>30</v>
      </c>
      <c r="F13" s="3" t="n">
        <f aca="false">(A13-D$15)^2*C13</f>
        <v>251.751111111111</v>
      </c>
      <c r="G13" s="3" t="n">
        <f aca="false">(B13-E$15)^2*C13</f>
        <v>275.56</v>
      </c>
      <c r="H13" s="3" t="n">
        <f aca="false">(A13-D$15)*(B13-E$15)*C13</f>
        <v>263.386666666667</v>
      </c>
    </row>
    <row r="14" customFormat="false" ht="14.05" hidden="false" customHeight="false" outlineLevel="0" collapsed="false">
      <c r="C14" s="10" t="s">
        <v>6</v>
      </c>
      <c r="D14" s="10" t="s">
        <v>27</v>
      </c>
      <c r="E14" s="10" t="s">
        <v>28</v>
      </c>
      <c r="F14" s="10" t="s">
        <v>29</v>
      </c>
      <c r="G14" s="10" t="s">
        <v>30</v>
      </c>
      <c r="H14" s="10" t="s">
        <v>31</v>
      </c>
      <c r="I14" s="10" t="s">
        <v>32</v>
      </c>
    </row>
    <row r="15" customFormat="false" ht="14.05" hidden="false" customHeight="false" outlineLevel="0" collapsed="false">
      <c r="C15" s="5" t="n">
        <f aca="false">SUM(C3:C13)</f>
        <v>15</v>
      </c>
      <c r="D15" s="5" t="n">
        <f aca="false">SUM(D3:D13)/$C15</f>
        <v>22.1333333333333</v>
      </c>
      <c r="E15" s="5" t="n">
        <f aca="false">SUM(E3:E13)/$C15</f>
        <v>13.4</v>
      </c>
      <c r="F15" s="5" t="n">
        <f aca="false">SUM(F3:F13)/$C15</f>
        <v>83.4488888888889</v>
      </c>
      <c r="G15" s="5" t="n">
        <f aca="false">SUM(G3:G13)/$C15</f>
        <v>37.84</v>
      </c>
      <c r="H15" s="5" t="n">
        <f aca="false">SUM(H3:H13)/$C15</f>
        <v>39.1466666666667</v>
      </c>
      <c r="I15" s="5" t="n">
        <f aca="false">H15/SQRT(F15*G15)</f>
        <v>0.696640862008234</v>
      </c>
    </row>
    <row r="16" customFormat="false" ht="14.05" hidden="false" customHeight="false" outlineLevel="0" collapsed="false"/>
    <row r="17" customFormat="false" ht="14.05" hidden="false" customHeight="false" outlineLevel="0" collapsed="false">
      <c r="A17" s="11" t="s">
        <v>33</v>
      </c>
      <c r="B17" s="11"/>
      <c r="C17" s="0"/>
      <c r="D17" s="11" t="s">
        <v>34</v>
      </c>
      <c r="E17" s="11"/>
      <c r="F17" s="0"/>
      <c r="G17" s="0"/>
    </row>
    <row r="18" customFormat="false" ht="14.05" hidden="false" customHeight="false" outlineLevel="0" collapsed="false">
      <c r="A18" s="12" t="s">
        <v>35</v>
      </c>
      <c r="B18" s="12" t="n">
        <f aca="false">H15/F15</f>
        <v>0.469109501491265</v>
      </c>
      <c r="C18" s="13"/>
      <c r="D18" s="12" t="s">
        <v>36</v>
      </c>
      <c r="E18" s="12" t="n">
        <f aca="false">H15/G15</f>
        <v>1.03453136011276</v>
      </c>
      <c r="F18" s="0"/>
      <c r="G18" s="0"/>
    </row>
    <row r="19" customFormat="false" ht="14.05" hidden="false" customHeight="false" outlineLevel="0" collapsed="false">
      <c r="A19" s="12" t="s">
        <v>37</v>
      </c>
      <c r="B19" s="12" t="n">
        <f aca="false">E15-B18*D15</f>
        <v>3.01704303365999</v>
      </c>
      <c r="C19" s="13"/>
      <c r="D19" s="12" t="s">
        <v>38</v>
      </c>
      <c r="E19" s="12" t="n">
        <f aca="false">D15-E18*E15</f>
        <v>8.27061310782241</v>
      </c>
      <c r="F19" s="0"/>
      <c r="G19" s="0"/>
    </row>
    <row r="20" customFormat="false" ht="14.05" hidden="false" customHeight="false" outlineLevel="0" collapsed="false"/>
    <row r="21" customFormat="false" ht="14.05" hidden="false" customHeight="false" outlineLevel="0" collapsed="false">
      <c r="A21" s="11" t="s">
        <v>39</v>
      </c>
      <c r="B21" s="11"/>
    </row>
    <row r="22" customFormat="false" ht="14.05" hidden="false" customHeight="false" outlineLevel="0" collapsed="false">
      <c r="A22" s="12" t="s">
        <v>40</v>
      </c>
      <c r="B22" s="12" t="n">
        <v>17</v>
      </c>
    </row>
    <row r="23" customFormat="false" ht="14.05" hidden="false" customHeight="false" outlineLevel="0" collapsed="false">
      <c r="A23" s="12" t="n">
        <v>17</v>
      </c>
      <c r="B23" s="12" t="n">
        <f aca="false">A23*B18+B19</f>
        <v>10.9919045590115</v>
      </c>
    </row>
    <row r="40" customFormat="false" ht="14.05" hidden="false" customHeight="false" outlineLevel="0" collapsed="false"/>
  </sheetData>
  <mergeCells count="3">
    <mergeCell ref="A17:B17"/>
    <mergeCell ref="D17:E17"/>
    <mergeCell ref="A21:B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2017-06-05T09:07:57Z</dcterms:created>
  <dc:creator>etudiantgea</dc:creator>
  <dc:language>fr-FR</dc:language>
  <dcterms:modified xsi:type="dcterms:W3CDTF">2018-08-07T15:55:43Z</dcterms:modified>
  <cp:revision>43</cp:revision>
</cp:coreProperties>
</file>