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au de synthès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<sst xmlns="http://schemas.openxmlformats.org/spreadsheetml/2006/main" count="80" uniqueCount="75">
  <si>
    <t xml:space="preserve">Classe</t>
  </si>
  <si>
    <t xml:space="preserve">Borne inférieure</t>
  </si>
  <si>
    <t xml:space="preserve">Borne supérieure</t>
  </si>
  <si>
    <t xml:space="preserve">Effectifs</t>
  </si>
  <si>
    <t xml:space="preserve">Fréquences</t>
  </si>
  <si>
    <t xml:space="preserve">Effectifs Cumulés</t>
  </si>
  <si>
    <t xml:space="preserve">Fréquences Cumulées</t>
  </si>
  <si>
    <t xml:space="preserve">Centre c_i</t>
  </si>
  <si>
    <t xml:space="preserve">Amplitude</t>
  </si>
  <si>
    <t xml:space="preserve">Fréquence relative</t>
  </si>
  <si>
    <t xml:space="preserve">Fréquence reùises à échelle</t>
  </si>
  <si>
    <t xml:space="preserve">Calcul moyenne</t>
  </si>
  <si>
    <t xml:space="preserve">Calcul variance</t>
  </si>
  <si>
    <t xml:space="preserve">Calcul  EAM</t>
  </si>
  <si>
    <t xml:space="preserve">C_i=[b_{i-1},b_i[</t>
  </si>
  <si>
    <t xml:space="preserve">b_{i-1}</t>
  </si>
  <si>
    <t xml:space="preserve">b_i</t>
  </si>
  <si>
    <t xml:space="preserve">n_i</t>
  </si>
  <si>
    <t xml:space="preserve">f_i</t>
  </si>
  <si>
    <t xml:space="preserve">N_i</t>
  </si>
  <si>
    <t xml:space="preserve">F_i</t>
  </si>
  <si>
    <t xml:space="preserve">(b_{i-1}+b_i)/2</t>
  </si>
  <si>
    <t xml:space="preserve">a_i=b_i-b_{i-1}</t>
  </si>
  <si>
    <t xml:space="preserve">f_i/a_i</t>
  </si>
  <si>
    <t xml:space="preserve">A*f_i/a_i</t>
  </si>
  <si>
    <t xml:space="preserve">c_i*n_i</t>
  </si>
  <si>
    <t xml:space="preserve">(c_i_Xbar)^2*n_i</t>
  </si>
  <si>
    <t xml:space="preserve">|c_i-Xbar|*n_i</t>
  </si>
  <si>
    <t xml:space="preserve">[0,300[</t>
  </si>
  <si>
    <t xml:space="preserve">[300,500[</t>
  </si>
  <si>
    <t xml:space="preserve">[500,750[</t>
  </si>
  <si>
    <t xml:space="preserve">[750,900[</t>
  </si>
  <si>
    <t xml:space="preserve">[900,1000[</t>
  </si>
  <si>
    <t xml:space="preserve">[1000,1200[</t>
  </si>
  <si>
    <t xml:space="preserve">[1200,1600[</t>
  </si>
  <si>
    <t xml:space="preserve">[1600,2000[</t>
  </si>
  <si>
    <t xml:space="preserve">[2000,3000[</t>
  </si>
  <si>
    <t xml:space="preserve">Effectif total</t>
  </si>
  <si>
    <t xml:space="preserve">Facteur remise à échelle</t>
  </si>
  <si>
    <t xml:space="preserve">Moyenne</t>
  </si>
  <si>
    <t xml:space="preserve">Variance</t>
  </si>
  <si>
    <t xml:space="preserve">N</t>
  </si>
  <si>
    <t xml:space="preserve">A</t>
  </si>
  <si>
    <t xml:space="preserve">Xbar</t>
  </si>
  <si>
    <t xml:space="preserve">V[X]</t>
  </si>
  <si>
    <t xml:space="preserve">Ecart-type</t>
  </si>
  <si>
    <t xml:space="preserve">Classe modale</t>
  </si>
  <si>
    <t xml:space="preserve">Classe médiane</t>
  </si>
  <si>
    <t xml:space="preserve">s[X]</t>
  </si>
  <si>
    <t xml:space="preserve">Pourcentages</t>
  </si>
  <si>
    <t xml:space="preserve">Méthode</t>
  </si>
  <si>
    <t xml:space="preserve">Valeur</t>
  </si>
  <si>
    <t xml:space="preserve">Thalès</t>
  </si>
  <si>
    <t xml:space="preserve">(y-F_6)/(F_7-F_6)=(1400-b_6)/(b_7-b_6)</t>
  </si>
  <si>
    <t xml:space="preserve">P(X&gt;1000)</t>
  </si>
  <si>
    <t xml:space="preserve">1-P(X&lt;1000)</t>
  </si>
  <si>
    <t xml:space="preserve">b_6</t>
  </si>
  <si>
    <t xml:space="preserve">P(X&lt;1400)</t>
  </si>
  <si>
    <t xml:space="preserve">b_7</t>
  </si>
  <si>
    <t xml:space="preserve">P(1000&lt;X&lt;1400)</t>
  </si>
  <si>
    <t xml:space="preserve">P(X&lt;1400)-P(1000)</t>
  </si>
  <si>
    <t xml:space="preserve">F_6</t>
  </si>
  <si>
    <t xml:space="preserve">F_7</t>
  </si>
  <si>
    <t xml:space="preserve">Formule y</t>
  </si>
  <si>
    <t xml:space="preserve">(1400-b_6)/(b_7-b_6)*(F_7-F_6)+F_6</t>
  </si>
  <si>
    <t xml:space="preserve">y</t>
  </si>
  <si>
    <t xml:space="preserve">Thalès médiane</t>
  </si>
  <si>
    <t xml:space="preserve">(0,5-F3)/(F4-F3)=(me-b3)/(b3-b4)</t>
  </si>
  <si>
    <t xml:space="preserve">b3</t>
  </si>
  <si>
    <t xml:space="preserve">b4</t>
  </si>
  <si>
    <t xml:space="preserve">F3</t>
  </si>
  <si>
    <t xml:space="preserve">F4</t>
  </si>
  <si>
    <t xml:space="preserve">Formule me</t>
  </si>
  <si>
    <t xml:space="preserve">me=(0,5-F3)/(F4-F3)*(b3-b4)+b3</t>
  </si>
  <si>
    <t xml:space="preserve">me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</si>
</sst>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ED7D31"/>
        <bgColor rgb="FFFF8080"/>
      </patternFill>
    </fill>
    <fill>
      <patternFill patternType="solid">
        <fgColor rgb="FFFFE699"/>
        <bgColor rgb="FFFFCC99"/>
      </patternFill>
    </fill>
    <fill>
      <patternFill patternType="solid">
        <fgColor rgb="FFB4C7E7"/>
        <bgColor rgb="FF99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3"/>
  <sheetViews>
    <sheetView showFormulas="false" showGridLines="tru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H19" activeCellId="0" sqref="H19"/>
    </sheetView>
  </sheetViews>
  <sheetFormatPr defaultRowHeight="12.8" zeroHeight="false" outlineLevelRow="0" outlineLevelCol="0"/>
  <cols>
    <col collapsed="false" customWidth="true" hidden="false" outlineLevel="0" max="1" min="1" style="1" width="3.7"/>
    <col collapsed="false" customWidth="true" hidden="false" outlineLevel="0" max="2" min="2" style="1" width="14.57"/>
    <col collapsed="false" customWidth="true" hidden="false" outlineLevel="0" max="3" min="3" style="1" width="18.58"/>
    <col collapsed="false" customWidth="true" hidden="false" outlineLevel="0" max="4" min="4" style="1" width="14.01"/>
    <col collapsed="false" customWidth="true" hidden="false" outlineLevel="0" max="5" min="5" style="1" width="11.29"/>
    <col collapsed="false" customWidth="true" hidden="false" outlineLevel="0" max="6" min="6" style="1" width="15.42"/>
    <col collapsed="false" customWidth="true" hidden="false" outlineLevel="0" max="7" min="7" style="1" width="37.71"/>
    <col collapsed="false" customWidth="true" hidden="false" outlineLevel="0" max="8" min="8" style="1" width="24.57"/>
    <col collapsed="false" customWidth="true" hidden="false" outlineLevel="0" max="10" min="9" style="1" width="15.42"/>
    <col collapsed="false" customWidth="true" hidden="false" outlineLevel="0" max="11" min="11" style="1" width="21.14"/>
    <col collapsed="false" customWidth="true" hidden="false" outlineLevel="0" max="12" min="12" style="1" width="25.71"/>
    <col collapsed="false" customWidth="true" hidden="false" outlineLevel="0" max="13" min="13" style="1" width="19.71"/>
    <col collapsed="false" customWidth="true" hidden="false" outlineLevel="0" max="1025" min="14" style="1" width="15.42"/>
  </cols>
  <sheetData>
    <row r="1" customFormat="false" ht="12.8" hidden="false" customHeight="false" outlineLevel="0" collapsed="false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/>
    </row>
    <row r="2" customFormat="false" ht="12.8" hidden="false" customHeight="false" outlineLevel="0" collapsed="false"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3" t="s">
        <v>26</v>
      </c>
      <c r="O2" s="3" t="s">
        <v>27</v>
      </c>
      <c r="P2" s="3"/>
    </row>
    <row r="3" customFormat="false" ht="12.8" hidden="false" customHeight="false" outlineLevel="0" collapsed="false">
      <c r="A3" s="4" t="n">
        <v>1</v>
      </c>
      <c r="B3" s="5" t="s">
        <v>28</v>
      </c>
      <c r="C3" s="5" t="n">
        <v>0</v>
      </c>
      <c r="D3" s="5" t="n">
        <v>300</v>
      </c>
      <c r="E3" s="5" t="n">
        <v>123</v>
      </c>
      <c r="F3" s="5" t="n">
        <f aca="false">E3/$E$14</f>
        <v>0.123</v>
      </c>
      <c r="G3" s="5" t="n">
        <f aca="false">SUM(E$3:E3)</f>
        <v>123</v>
      </c>
      <c r="H3" s="5" t="n">
        <f aca="false">G3/E$14</f>
        <v>0.123</v>
      </c>
      <c r="I3" s="5" t="n">
        <f aca="false">(C3+D3)/2</f>
        <v>150</v>
      </c>
      <c r="J3" s="5" t="n">
        <f aca="false">D3-C3</f>
        <v>300</v>
      </c>
      <c r="K3" s="5" t="n">
        <f aca="false">F3/J3</f>
        <v>0.00041</v>
      </c>
      <c r="L3" s="5" t="n">
        <f aca="false">K3*K$14</f>
        <v>4.1</v>
      </c>
      <c r="M3" s="5" t="n">
        <f aca="false">I3*E3</f>
        <v>18450</v>
      </c>
      <c r="N3" s="5" t="n">
        <f aca="false">(I3-M$14)^2*E3</f>
        <v>76987953.6675</v>
      </c>
      <c r="O3" s="5" t="n">
        <f aca="false">ABS(I3-M$14)*E3</f>
        <v>97311.45</v>
      </c>
      <c r="P3" s="5"/>
    </row>
    <row r="4" customFormat="false" ht="12.8" hidden="false" customHeight="false" outlineLevel="0" collapsed="false">
      <c r="A4" s="4" t="n">
        <f aca="false">1+A3</f>
        <v>2</v>
      </c>
      <c r="B4" s="5" t="s">
        <v>29</v>
      </c>
      <c r="C4" s="5" t="n">
        <v>300</v>
      </c>
      <c r="D4" s="5" t="n">
        <v>500</v>
      </c>
      <c r="E4" s="6" t="n">
        <v>142</v>
      </c>
      <c r="F4" s="5" t="n">
        <f aca="false">E4/$E$14</f>
        <v>0.142</v>
      </c>
      <c r="G4" s="5" t="n">
        <f aca="false">SUM(E$3:E4)</f>
        <v>265</v>
      </c>
      <c r="H4" s="5" t="n">
        <f aca="false">G4/E$14</f>
        <v>0.265</v>
      </c>
      <c r="I4" s="5" t="n">
        <f aca="false">(C4+D4)/2</f>
        <v>400</v>
      </c>
      <c r="J4" s="5" t="n">
        <f aca="false">D4-C4</f>
        <v>200</v>
      </c>
      <c r="K4" s="5" t="n">
        <f aca="false">F4/J4</f>
        <v>0.00071</v>
      </c>
      <c r="L4" s="5" t="n">
        <f aca="false">K4*K$14</f>
        <v>7.1</v>
      </c>
      <c r="M4" s="5" t="n">
        <f aca="false">I4*E4</f>
        <v>56800</v>
      </c>
      <c r="N4" s="5" t="n">
        <f aca="false">(I4-M$14)^2*E4</f>
        <v>41583751.795</v>
      </c>
      <c r="O4" s="5" t="n">
        <f aca="false">ABS(I4-M$14)*E4</f>
        <v>76843.3</v>
      </c>
      <c r="P4" s="5"/>
    </row>
    <row r="5" customFormat="false" ht="12.8" hidden="false" customHeight="false" outlineLevel="0" collapsed="false">
      <c r="A5" s="4" t="n">
        <f aca="false">1+A4</f>
        <v>3</v>
      </c>
      <c r="B5" s="5" t="s">
        <v>30</v>
      </c>
      <c r="C5" s="5" t="n">
        <v>500</v>
      </c>
      <c r="D5" s="5" t="n">
        <v>750</v>
      </c>
      <c r="E5" s="5" t="n">
        <v>134</v>
      </c>
      <c r="F5" s="5" t="n">
        <f aca="false">E5/$E$14</f>
        <v>0.134</v>
      </c>
      <c r="G5" s="5" t="n">
        <f aca="false">SUM(E$3:E5)</f>
        <v>399</v>
      </c>
      <c r="H5" s="5" t="n">
        <f aca="false">G5/E$14</f>
        <v>0.399</v>
      </c>
      <c r="I5" s="5" t="n">
        <f aca="false">(C5+D5)/2</f>
        <v>625</v>
      </c>
      <c r="J5" s="5" t="n">
        <f aca="false">D5-C5</f>
        <v>250</v>
      </c>
      <c r="K5" s="5" t="n">
        <f aca="false">F5/J5</f>
        <v>0.000536</v>
      </c>
      <c r="L5" s="5" t="n">
        <f aca="false">K5*K$14</f>
        <v>5.36</v>
      </c>
      <c r="M5" s="5" t="n">
        <f aca="false">I5*E5</f>
        <v>83750</v>
      </c>
      <c r="N5" s="5" t="n">
        <f aca="false">(I5-M$14)^2*E5</f>
        <v>13393410.215</v>
      </c>
      <c r="O5" s="5" t="n">
        <f aca="false">ABS(I5-M$14)*E5</f>
        <v>42364.1</v>
      </c>
      <c r="P5" s="5"/>
    </row>
    <row r="6" customFormat="false" ht="12.8" hidden="false" customHeight="false" outlineLevel="0" collapsed="false">
      <c r="A6" s="4" t="n">
        <f aca="false">1+A5</f>
        <v>4</v>
      </c>
      <c r="B6" s="5" t="s">
        <v>31</v>
      </c>
      <c r="C6" s="5" t="n">
        <v>750</v>
      </c>
      <c r="D6" s="5" t="n">
        <v>900</v>
      </c>
      <c r="E6" s="5" t="n">
        <v>128</v>
      </c>
      <c r="F6" s="5" t="n">
        <f aca="false">E6/$E$14</f>
        <v>0.128</v>
      </c>
      <c r="G6" s="5" t="n">
        <f aca="false">SUM(E$3:E6)</f>
        <v>527</v>
      </c>
      <c r="H6" s="7" t="n">
        <f aca="false">G6/E$14</f>
        <v>0.527</v>
      </c>
      <c r="I6" s="5" t="n">
        <f aca="false">(C6+D6)/2</f>
        <v>825</v>
      </c>
      <c r="J6" s="5" t="n">
        <f aca="false">D6-C6</f>
        <v>150</v>
      </c>
      <c r="K6" s="5" t="n">
        <f aca="false">F6/J6</f>
        <v>0.000853333333333333</v>
      </c>
      <c r="L6" s="5" t="n">
        <f aca="false">K6*K$14</f>
        <v>8.53333333333333</v>
      </c>
      <c r="M6" s="5" t="n">
        <f aca="false">I6*E6</f>
        <v>105600</v>
      </c>
      <c r="N6" s="5" t="n">
        <f aca="false">(I6-M$14)^2*E6</f>
        <v>1726825.28</v>
      </c>
      <c r="O6" s="5" t="n">
        <f aca="false">ABS(I6-M$14)*E6</f>
        <v>14867.2</v>
      </c>
      <c r="P6" s="5"/>
    </row>
    <row r="7" customFormat="false" ht="12.8" hidden="false" customHeight="false" outlineLevel="0" collapsed="false">
      <c r="A7" s="4" t="n">
        <f aca="false">1+A6</f>
        <v>5</v>
      </c>
      <c r="B7" s="5" t="s">
        <v>32</v>
      </c>
      <c r="C7" s="5" t="n">
        <v>900</v>
      </c>
      <c r="D7" s="5" t="n">
        <v>1000</v>
      </c>
      <c r="E7" s="5" t="n">
        <v>89</v>
      </c>
      <c r="F7" s="5" t="n">
        <f aca="false">E7/$E$14</f>
        <v>0.089</v>
      </c>
      <c r="G7" s="5" t="n">
        <f aca="false">SUM(E$3:E7)</f>
        <v>616</v>
      </c>
      <c r="H7" s="5" t="n">
        <f aca="false">G7/E$14</f>
        <v>0.616</v>
      </c>
      <c r="I7" s="5" t="n">
        <f aca="false">(C7+D7)/2</f>
        <v>950</v>
      </c>
      <c r="J7" s="5" t="n">
        <f aca="false">D7-C7</f>
        <v>100</v>
      </c>
      <c r="K7" s="5" t="n">
        <f aca="false">F7/J7</f>
        <v>0.00089</v>
      </c>
      <c r="L7" s="5" t="n">
        <f aca="false">K7*K$14</f>
        <v>8.9</v>
      </c>
      <c r="M7" s="5" t="n">
        <f aca="false">I7*E7</f>
        <v>84550</v>
      </c>
      <c r="N7" s="5" t="n">
        <f aca="false">(I7-M$14)^2*E7</f>
        <v>6970.70250000004</v>
      </c>
      <c r="O7" s="5" t="n">
        <f aca="false">ABS(I7-M$14)*E7</f>
        <v>787.650000000002</v>
      </c>
      <c r="P7" s="5"/>
    </row>
    <row r="8" customFormat="false" ht="12.8" hidden="false" customHeight="false" outlineLevel="0" collapsed="false">
      <c r="A8" s="4" t="n">
        <f aca="false">1+A7</f>
        <v>6</v>
      </c>
      <c r="B8" s="5" t="s">
        <v>33</v>
      </c>
      <c r="C8" s="5" t="n">
        <v>1000</v>
      </c>
      <c r="D8" s="5" t="n">
        <v>1200</v>
      </c>
      <c r="E8" s="5" t="n">
        <v>128</v>
      </c>
      <c r="F8" s="5" t="n">
        <f aca="false">E8/$E$14</f>
        <v>0.128</v>
      </c>
      <c r="G8" s="5" t="n">
        <f aca="false">SUM(E$3:E8)</f>
        <v>744</v>
      </c>
      <c r="H8" s="5" t="n">
        <f aca="false">G8/E$14</f>
        <v>0.744</v>
      </c>
      <c r="I8" s="5" t="n">
        <f aca="false">(C8+D8)/2</f>
        <v>1100</v>
      </c>
      <c r="J8" s="5" t="n">
        <f aca="false">D8-C8</f>
        <v>200</v>
      </c>
      <c r="K8" s="5" t="n">
        <f aca="false">F8/J8</f>
        <v>0.00064</v>
      </c>
      <c r="L8" s="5" t="n">
        <f aca="false">K8*K$14</f>
        <v>6.4</v>
      </c>
      <c r="M8" s="5" t="n">
        <f aca="false">I8*E8</f>
        <v>140800</v>
      </c>
      <c r="N8" s="5" t="n">
        <f aca="false">(I8-M$14)^2*E8</f>
        <v>3229865.28</v>
      </c>
      <c r="O8" s="5" t="n">
        <f aca="false">ABS(I8-M$14)*E8</f>
        <v>20332.8</v>
      </c>
      <c r="P8" s="5"/>
    </row>
    <row r="9" customFormat="false" ht="12.8" hidden="false" customHeight="false" outlineLevel="0" collapsed="false">
      <c r="A9" s="4" t="n">
        <f aca="false">1+A8</f>
        <v>7</v>
      </c>
      <c r="B9" s="5" t="s">
        <v>34</v>
      </c>
      <c r="C9" s="5" t="n">
        <v>1200</v>
      </c>
      <c r="D9" s="5" t="n">
        <v>1600</v>
      </c>
      <c r="E9" s="5" t="n">
        <v>115</v>
      </c>
      <c r="F9" s="5" t="n">
        <f aca="false">E9/$E$14</f>
        <v>0.115</v>
      </c>
      <c r="G9" s="5" t="n">
        <f aca="false">SUM(E$3:E9)</f>
        <v>859</v>
      </c>
      <c r="H9" s="5" t="n">
        <f aca="false">G9/E$14</f>
        <v>0.859</v>
      </c>
      <c r="I9" s="5" t="n">
        <f aca="false">(C9+D9)/2</f>
        <v>1400</v>
      </c>
      <c r="J9" s="5" t="n">
        <f aca="false">D9-C9</f>
        <v>400</v>
      </c>
      <c r="K9" s="5" t="n">
        <f aca="false">F9/J9</f>
        <v>0.0002875</v>
      </c>
      <c r="L9" s="5" t="n">
        <f aca="false">K9*K$14</f>
        <v>2.875</v>
      </c>
      <c r="M9" s="5" t="n">
        <f aca="false">I9*E9</f>
        <v>161000</v>
      </c>
      <c r="N9" s="5" t="n">
        <f aca="false">(I9-M$14)^2*E9</f>
        <v>24212482.0875</v>
      </c>
      <c r="O9" s="5" t="n">
        <f aca="false">ABS(I9-M$14)*E9</f>
        <v>52767.75</v>
      </c>
      <c r="P9" s="5"/>
    </row>
    <row r="10" customFormat="false" ht="12.8" hidden="false" customHeight="false" outlineLevel="0" collapsed="false">
      <c r="A10" s="4" t="n">
        <f aca="false">1+A9</f>
        <v>8</v>
      </c>
      <c r="B10" s="5" t="s">
        <v>35</v>
      </c>
      <c r="C10" s="5" t="n">
        <v>1600</v>
      </c>
      <c r="D10" s="8" t="n">
        <v>2000</v>
      </c>
      <c r="E10" s="5" t="n">
        <v>89</v>
      </c>
      <c r="F10" s="5" t="n">
        <f aca="false">E10/$E$14</f>
        <v>0.089</v>
      </c>
      <c r="G10" s="5" t="n">
        <f aca="false">SUM(E$3:E10)</f>
        <v>948</v>
      </c>
      <c r="H10" s="5" t="n">
        <f aca="false">G10/E$14</f>
        <v>0.948</v>
      </c>
      <c r="I10" s="5" t="n">
        <f aca="false">(C10+D10)/2</f>
        <v>1800</v>
      </c>
      <c r="J10" s="5" t="n">
        <f aca="false">D10-C10</f>
        <v>400</v>
      </c>
      <c r="K10" s="5" t="n">
        <f aca="false">F10/J10</f>
        <v>0.0002225</v>
      </c>
      <c r="L10" s="5" t="n">
        <f aca="false">K10*K$14</f>
        <v>2.225</v>
      </c>
      <c r="M10" s="5" t="n">
        <f aca="false">I10*E10</f>
        <v>160200</v>
      </c>
      <c r="N10" s="5" t="n">
        <f aca="false">(I10-M$14)^2*E10</f>
        <v>65648475.7025</v>
      </c>
      <c r="O10" s="5" t="n">
        <f aca="false">ABS(I10-M$14)*E10</f>
        <v>76437.65</v>
      </c>
      <c r="P10" s="5"/>
    </row>
    <row r="11" customFormat="false" ht="12.8" hidden="false" customHeight="false" outlineLevel="0" collapsed="false">
      <c r="A11" s="4" t="n">
        <f aca="false">1+A10</f>
        <v>9</v>
      </c>
      <c r="B11" s="5" t="s">
        <v>36</v>
      </c>
      <c r="C11" s="5" t="n">
        <v>2000</v>
      </c>
      <c r="D11" s="5" t="n">
        <v>3000</v>
      </c>
      <c r="E11" s="5" t="n">
        <v>52</v>
      </c>
      <c r="F11" s="5" t="n">
        <f aca="false">E11/$E$14</f>
        <v>0.052</v>
      </c>
      <c r="G11" s="5" t="n">
        <f aca="false">SUM(E$3:E11)</f>
        <v>1000</v>
      </c>
      <c r="H11" s="5" t="n">
        <f aca="false">G11/E$14</f>
        <v>1</v>
      </c>
      <c r="I11" s="5" t="n">
        <f aca="false">(C11+D11)/2</f>
        <v>2500</v>
      </c>
      <c r="J11" s="5" t="n">
        <f aca="false">D11-C11</f>
        <v>1000</v>
      </c>
      <c r="K11" s="5" t="n">
        <f aca="false">F11/J11</f>
        <v>5.2E-005</v>
      </c>
      <c r="L11" s="5" t="n">
        <f aca="false">K11*K$14</f>
        <v>0.52</v>
      </c>
      <c r="M11" s="5" t="n">
        <f aca="false">I11*E11</f>
        <v>130000</v>
      </c>
      <c r="N11" s="5" t="n">
        <f aca="false">(I11-M$14)^2*E11</f>
        <v>126360692.77</v>
      </c>
      <c r="O11" s="5" t="n">
        <f aca="false">ABS(I11-M$14)*E11</f>
        <v>81060.2</v>
      </c>
      <c r="P11" s="5"/>
    </row>
    <row r="12" customFormat="false" ht="12.8" hidden="false" customHeight="false" outlineLevel="0" collapsed="false">
      <c r="E12" s="3" t="s">
        <v>37</v>
      </c>
      <c r="K12" s="3" t="s">
        <v>38</v>
      </c>
      <c r="M12" s="3" t="s">
        <v>39</v>
      </c>
      <c r="N12" s="3" t="s">
        <v>40</v>
      </c>
      <c r="O12" s="3" t="s">
        <v>39</v>
      </c>
    </row>
    <row r="13" customFormat="false" ht="12.8" hidden="false" customHeight="false" outlineLevel="0" collapsed="false">
      <c r="E13" s="3" t="s">
        <v>41</v>
      </c>
      <c r="K13" s="3" t="s">
        <v>42</v>
      </c>
      <c r="M13" s="3" t="s">
        <v>43</v>
      </c>
      <c r="N13" s="3" t="s">
        <v>44</v>
      </c>
      <c r="O13" s="3" t="s">
        <v>43</v>
      </c>
    </row>
    <row r="14" customFormat="false" ht="12.8" hidden="false" customHeight="false" outlineLevel="0" collapsed="false">
      <c r="E14" s="5" t="n">
        <f aca="false">SUM(E3:E11)</f>
        <v>1000</v>
      </c>
      <c r="K14" s="5" t="n">
        <v>10000</v>
      </c>
      <c r="M14" s="5" t="n">
        <f aca="false">SUM(M3:M11)/E14</f>
        <v>941.15</v>
      </c>
      <c r="N14" s="5" t="n">
        <f aca="false">SUM(N3:N11)/E14</f>
        <v>353150.4275</v>
      </c>
      <c r="O14" s="5" t="n">
        <f aca="false">SUM(O3:O11)/E14</f>
        <v>462.7721</v>
      </c>
    </row>
    <row r="15" customFormat="false" ht="12.8" hidden="false" customHeight="false" outlineLevel="0" collapsed="false">
      <c r="N15" s="3" t="s">
        <v>45</v>
      </c>
    </row>
    <row r="16" customFormat="false" ht="12.8" hidden="false" customHeight="false" outlineLevel="0" collapsed="false">
      <c r="B16" s="3" t="s">
        <v>46</v>
      </c>
      <c r="C16" s="3" t="s">
        <v>47</v>
      </c>
      <c r="N16" s="3" t="s">
        <v>48</v>
      </c>
    </row>
    <row r="17" customFormat="false" ht="12.8" hidden="false" customHeight="false" outlineLevel="0" collapsed="false">
      <c r="B17" s="6" t="s">
        <v>29</v>
      </c>
      <c r="C17" s="7" t="s">
        <v>31</v>
      </c>
      <c r="N17" s="5" t="n">
        <f aca="false">SQRT(N14)</f>
        <v>594.264610674403</v>
      </c>
    </row>
    <row r="19" customFormat="false" ht="12.8" hidden="false" customHeight="false" outlineLevel="0" collapsed="false">
      <c r="B19" s="9" t="s">
        <v>49</v>
      </c>
      <c r="C19" s="9" t="s">
        <v>50</v>
      </c>
      <c r="D19" s="9" t="s">
        <v>51</v>
      </c>
      <c r="F19" s="9" t="s">
        <v>52</v>
      </c>
      <c r="G19" s="10" t="s">
        <v>53</v>
      </c>
    </row>
    <row r="20" customFormat="false" ht="12.8" hidden="false" customHeight="false" outlineLevel="0" collapsed="false">
      <c r="B20" s="10" t="s">
        <v>54</v>
      </c>
      <c r="C20" s="10" t="s">
        <v>55</v>
      </c>
      <c r="D20" s="11" t="n">
        <f aca="false">1-H7</f>
        <v>0.384</v>
      </c>
      <c r="F20" s="10" t="s">
        <v>56</v>
      </c>
      <c r="G20" s="10" t="n">
        <f aca="false">C9</f>
        <v>1200</v>
      </c>
    </row>
    <row r="21" customFormat="false" ht="12.8" hidden="false" customHeight="false" outlineLevel="0" collapsed="false">
      <c r="B21" s="10" t="s">
        <v>57</v>
      </c>
      <c r="C21" s="10" t="s">
        <v>52</v>
      </c>
      <c r="D21" s="11" t="n">
        <f aca="false">G25</f>
        <v>0.8015</v>
      </c>
      <c r="F21" s="10" t="s">
        <v>58</v>
      </c>
      <c r="G21" s="10" t="n">
        <f aca="false">D9</f>
        <v>1600</v>
      </c>
    </row>
    <row r="22" customFormat="false" ht="12.8" hidden="false" customHeight="false" outlineLevel="0" collapsed="false">
      <c r="B22" s="10" t="s">
        <v>59</v>
      </c>
      <c r="C22" s="10" t="s">
        <v>60</v>
      </c>
      <c r="D22" s="11" t="n">
        <f aca="false">D21-H7</f>
        <v>0.1855</v>
      </c>
      <c r="F22" s="10" t="s">
        <v>61</v>
      </c>
      <c r="G22" s="10" t="n">
        <f aca="false">H8</f>
        <v>0.744</v>
      </c>
    </row>
    <row r="23" customFormat="false" ht="12.8" hidden="false" customHeight="false" outlineLevel="0" collapsed="false">
      <c r="F23" s="10" t="s">
        <v>62</v>
      </c>
      <c r="G23" s="10" t="n">
        <f aca="false">H9</f>
        <v>0.859</v>
      </c>
    </row>
    <row r="24" customFormat="false" ht="12.8" hidden="false" customHeight="false" outlineLevel="0" collapsed="false">
      <c r="F24" s="10" t="s">
        <v>63</v>
      </c>
      <c r="G24" s="10" t="s">
        <v>64</v>
      </c>
    </row>
    <row r="25" customFormat="false" ht="12.8" hidden="false" customHeight="false" outlineLevel="0" collapsed="false">
      <c r="F25" s="10" t="s">
        <v>65</v>
      </c>
      <c r="G25" s="10" t="n">
        <f aca="false">(1400-G20)/(G21-G20)*(G23-G22)+G22</f>
        <v>0.8015</v>
      </c>
    </row>
    <row r="27" customFormat="false" ht="12.8" hidden="false" customHeight="false" outlineLevel="0" collapsed="false">
      <c r="F27" s="9" t="s">
        <v>66</v>
      </c>
      <c r="G27" s="10" t="s">
        <v>67</v>
      </c>
    </row>
    <row r="28" customFormat="false" ht="12.8" hidden="false" customHeight="false" outlineLevel="0" collapsed="false">
      <c r="F28" s="10" t="s">
        <v>68</v>
      </c>
      <c r="G28" s="10" t="n">
        <v>750</v>
      </c>
    </row>
    <row r="29" customFormat="false" ht="12.8" hidden="false" customHeight="false" outlineLevel="0" collapsed="false">
      <c r="F29" s="10" t="s">
        <v>69</v>
      </c>
      <c r="G29" s="10" t="n">
        <v>900</v>
      </c>
    </row>
    <row r="30" customFormat="false" ht="12.8" hidden="false" customHeight="false" outlineLevel="0" collapsed="false">
      <c r="F30" s="10" t="s">
        <v>70</v>
      </c>
      <c r="G30" s="10" t="n">
        <f aca="false">H5</f>
        <v>0.399</v>
      </c>
    </row>
    <row r="31" customFormat="false" ht="12.8" hidden="false" customHeight="false" outlineLevel="0" collapsed="false">
      <c r="F31" s="10" t="s">
        <v>71</v>
      </c>
      <c r="G31" s="10" t="n">
        <f aca="false">H6</f>
        <v>0.527</v>
      </c>
    </row>
    <row r="32" customFormat="false" ht="12.8" hidden="false" customHeight="false" outlineLevel="0" collapsed="false">
      <c r="F32" s="10" t="s">
        <v>72</v>
      </c>
      <c r="G32" s="10" t="s">
        <v>73</v>
      </c>
    </row>
    <row r="33" customFormat="false" ht="12.8" hidden="false" customHeight="false" outlineLevel="0" collapsed="false">
      <c r="F33" s="10" t="s">
        <v>74</v>
      </c>
      <c r="G33" s="10" t="n">
        <f aca="false">(0.5-G30)/(G31-G30)*(G29-G28)+G28</f>
        <v>868.359375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2017-06-05T09:07:57Z</dcterms:created>
  <dc:creator>etudiantgea</dc:creator>
  <dc:description/>
  <dc:language>fr-FR</dc:language>
  <cp:lastModifiedBy/>
  <dcterms:modified xsi:type="dcterms:W3CDTF">2019-11-23T11:03:44Z</dcterms:modified>
  <cp:revision>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